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saios Infiltracións" sheetId="1" r:id="rId4"/>
    <sheet state="visible" name="Resultados" sheetId="2" r:id="rId5"/>
    <sheet state="visible" name="Constantes" sheetId="3" r:id="rId6"/>
  </sheets>
  <definedNames/>
  <calcPr/>
</workbook>
</file>

<file path=xl/sharedStrings.xml><?xml version="1.0" encoding="utf-8"?>
<sst xmlns="http://schemas.openxmlformats.org/spreadsheetml/2006/main" count="32" uniqueCount="29">
  <si>
    <t>Espazo</t>
  </si>
  <si>
    <t>Volume espazo (m3)</t>
  </si>
  <si>
    <t>Concentración CO2 inicial (ppm)</t>
  </si>
  <si>
    <t>Concentración CO2 final (ppm)</t>
  </si>
  <si>
    <t>Tempo transcorrido (h)</t>
  </si>
  <si>
    <t>Temperatura media interior (degC)</t>
  </si>
  <si>
    <t>Temperatura media exterior (degC)</t>
  </si>
  <si>
    <t xml:space="preserve"> </t>
  </si>
  <si>
    <t>Caudal de infiltracións (m3/h)</t>
  </si>
  <si>
    <t>Carga por infiltracións (kW)</t>
  </si>
  <si>
    <t>Enerxía perdida por infiltracións (kWh)</t>
  </si>
  <si>
    <t>Aforro sistema recuperación calor (kWh)</t>
  </si>
  <si>
    <t>Resultados medios no edificio</t>
  </si>
  <si>
    <t>Enerxía perdida por infiltracións (kWh/ano)</t>
  </si>
  <si>
    <t>Aforro enerxético medio co sistema recuperación de calor (kWh/ano)</t>
  </si>
  <si>
    <t>Aforro medio costes sistema de recuperación de calor (€/ano)</t>
  </si>
  <si>
    <t>Custo medio por infiltracións no edificio (%)</t>
  </si>
  <si>
    <t>Custo medio quentar o edificio sen infiltracións (%)</t>
  </si>
  <si>
    <t>Definición das constantes</t>
  </si>
  <si>
    <t>Concentración CO2 exterior (ppm)</t>
  </si>
  <si>
    <t>Densidade do aire (kg/m3)</t>
  </si>
  <si>
    <t>Calor específico do aire (kJ/kg K)</t>
  </si>
  <si>
    <t>Recuperación de calor estimada co sistema ventilación mecánica (%)</t>
  </si>
  <si>
    <t>Eficiencia da caldeira (%)</t>
  </si>
  <si>
    <t>Custo anual do sistema de calefacción (€/ano)</t>
  </si>
  <si>
    <t>Custo do combustible (€/kWh)</t>
  </si>
  <si>
    <t>Uso de calefacción medio (h/día)</t>
  </si>
  <si>
    <t>Número de días de uso habitual da calefacción ao ano</t>
  </si>
  <si>
    <t>Número de espazos do edificio en contacto co exterior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</si>
</sst>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00"/>
  </numFmts>
  <fonts count="5">
    <font>
      <sz val="10.0"/>
      <color rgb="FF000000"/>
      <name val="Arial"/>
      <scheme val="minor"/>
    </font>
    <font>
      <b/>
      <color rgb="FFFFFFFF"/>
      <name val="Arial"/>
      <scheme val="minor"/>
    </font>
    <font/>
    <font>
      <b/>
      <color theme="1"/>
      <name val="Arial"/>
      <scheme val="minor"/>
    </font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3" fontId="3" numFmtId="0" xfId="0" applyAlignment="1" applyBorder="1" applyFill="1" applyFont="1">
      <alignment horizontal="center" readingOrder="0"/>
    </xf>
    <xf borderId="3" fillId="3" fontId="4" numFmtId="2" xfId="0" applyAlignment="1" applyBorder="1" applyFont="1" applyNumberFormat="1">
      <alignment horizontal="center" readingOrder="0"/>
    </xf>
    <xf borderId="3" fillId="3" fontId="4" numFmtId="0" xfId="0" applyAlignment="1" applyBorder="1" applyFont="1">
      <alignment horizontal="center" readingOrder="0"/>
    </xf>
    <xf borderId="3" fillId="0" fontId="3" numFmtId="0" xfId="0" applyAlignment="1" applyBorder="1" applyFont="1">
      <alignment horizontal="center" readingOrder="0"/>
    </xf>
    <xf borderId="3" fillId="4" fontId="4" numFmtId="2" xfId="0" applyAlignment="1" applyBorder="1" applyFill="1" applyFont="1" applyNumberFormat="1">
      <alignment horizontal="center" readingOrder="0"/>
    </xf>
    <xf borderId="3" fillId="0" fontId="4" numFmtId="0" xfId="0" applyAlignment="1" applyBorder="1" applyFont="1">
      <alignment horizontal="center" readingOrder="0"/>
    </xf>
    <xf borderId="3" fillId="0" fontId="4" numFmtId="2" xfId="0" applyAlignment="1" applyBorder="1" applyFont="1" applyNumberFormat="1">
      <alignment horizontal="center" readingOrder="0"/>
    </xf>
    <xf borderId="0" fillId="0" fontId="4" numFmtId="0" xfId="0" applyAlignment="1" applyFont="1">
      <alignment readingOrder="0"/>
    </xf>
    <xf borderId="0" fillId="0" fontId="4" numFmtId="20" xfId="0" applyAlignment="1" applyFont="1" applyNumberFormat="1">
      <alignment readingOrder="0"/>
    </xf>
    <xf borderId="3" fillId="3" fontId="4" numFmtId="2" xfId="0" applyAlignment="1" applyBorder="1" applyFont="1" applyNumberFormat="1">
      <alignment horizontal="center"/>
    </xf>
    <xf borderId="3" fillId="4" fontId="4" numFmtId="2" xfId="0" applyAlignment="1" applyBorder="1" applyFont="1" applyNumberFormat="1">
      <alignment horizontal="center"/>
    </xf>
    <xf borderId="4" fillId="5" fontId="1" numFmtId="0" xfId="0" applyAlignment="1" applyBorder="1" applyFill="1" applyFont="1">
      <alignment horizontal="center" readingOrder="0"/>
    </xf>
    <xf borderId="5" fillId="0" fontId="2" numFmtId="0" xfId="0" applyBorder="1" applyFont="1"/>
    <xf borderId="3" fillId="6" fontId="3" numFmtId="0" xfId="0" applyAlignment="1" applyBorder="1" applyFill="1" applyFont="1">
      <alignment readingOrder="0"/>
    </xf>
    <xf borderId="3" fillId="6" fontId="4" numFmtId="2" xfId="0" applyAlignment="1" applyBorder="1" applyFont="1" applyNumberFormat="1">
      <alignment horizontal="center"/>
    </xf>
    <xf borderId="3" fillId="0" fontId="3" numFmtId="0" xfId="0" applyAlignment="1" applyBorder="1" applyFont="1">
      <alignment readingOrder="0"/>
    </xf>
    <xf borderId="3" fillId="0" fontId="4" numFmtId="2" xfId="0" applyAlignment="1" applyBorder="1" applyFont="1" applyNumberFormat="1">
      <alignment horizontal="center"/>
    </xf>
    <xf borderId="3" fillId="4" fontId="3" numFmtId="0" xfId="0" applyAlignment="1" applyBorder="1" applyFont="1">
      <alignment horizontal="center" readingOrder="0"/>
    </xf>
    <xf borderId="3" fillId="4" fontId="3" numFmtId="0" xfId="0" applyAlignment="1" applyBorder="1" applyFont="1">
      <alignment readingOrder="0"/>
    </xf>
    <xf borderId="3" fillId="4" fontId="4" numFmtId="10" xfId="0" applyAlignment="1" applyBorder="1" applyFont="1" applyNumberFormat="1">
      <alignment horizontal="center"/>
    </xf>
    <xf borderId="3" fillId="7" fontId="4" numFmtId="2" xfId="0" applyAlignment="1" applyBorder="1" applyFill="1" applyFont="1" applyNumberFormat="1">
      <alignment horizontal="center"/>
    </xf>
    <xf borderId="1" fillId="6" fontId="3" numFmtId="0" xfId="0" applyAlignment="1" applyBorder="1" applyFont="1">
      <alignment readingOrder="0"/>
    </xf>
    <xf borderId="1" fillId="6" fontId="4" numFmtId="10" xfId="0" applyAlignment="1" applyBorder="1" applyFont="1" applyNumberFormat="1">
      <alignment horizontal="center" readingOrder="0"/>
    </xf>
    <xf borderId="6" fillId="4" fontId="3" numFmtId="0" xfId="0" applyAlignment="1" applyBorder="1" applyFont="1">
      <alignment readingOrder="0"/>
    </xf>
    <xf borderId="6" fillId="4" fontId="4" numFmtId="10" xfId="0" applyAlignment="1" applyBorder="1" applyFont="1" applyNumberFormat="1">
      <alignment horizontal="center"/>
    </xf>
    <xf borderId="0" fillId="4" fontId="3" numFmtId="0" xfId="0" applyAlignment="1" applyFont="1">
      <alignment readingOrder="0"/>
    </xf>
    <xf borderId="0" fillId="4" fontId="4" numFmtId="0" xfId="0" applyAlignment="1" applyFont="1">
      <alignment horizontal="center"/>
    </xf>
    <xf borderId="4" fillId="2" fontId="1" numFmtId="0" xfId="0" applyAlignment="1" applyBorder="1" applyFont="1">
      <alignment horizontal="center" readingOrder="0"/>
    </xf>
    <xf borderId="3" fillId="3" fontId="3" numFmtId="0" xfId="0" applyAlignment="1" applyBorder="1" applyFont="1">
      <alignment readingOrder="0"/>
    </xf>
    <xf borderId="3" fillId="7" fontId="3" numFmtId="0" xfId="0" applyAlignment="1" applyBorder="1" applyFont="1">
      <alignment readingOrder="0"/>
    </xf>
    <xf borderId="3" fillId="7" fontId="4" numFmtId="9" xfId="0" applyAlignment="1" applyBorder="1" applyFont="1" applyNumberFormat="1">
      <alignment horizontal="center" readingOrder="0"/>
    </xf>
    <xf borderId="3" fillId="3" fontId="4" numFmtId="9" xfId="0" applyAlignment="1" applyBorder="1" applyFont="1" applyNumberFormat="1">
      <alignment horizontal="center" readingOrder="0"/>
    </xf>
    <xf borderId="3" fillId="7" fontId="4" numFmtId="0" xfId="0" applyAlignment="1" applyBorder="1" applyFont="1">
      <alignment horizontal="center" readingOrder="0"/>
    </xf>
    <xf borderId="3" fillId="3" fontId="4" numFmtId="164" xfId="0" applyAlignment="1" applyBorder="1" applyFont="1" applyNumberFormat="1">
      <alignment horizontal="center" readingOrder="0"/>
    </xf>
    <xf borderId="3" fillId="7" fontId="4" numFmtId="3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800">
                <a:solidFill>
                  <a:srgbClr val="757575"/>
                </a:solidFill>
                <a:latin typeface="+mn-lt"/>
              </a:defRPr>
            </a:pPr>
            <a:r>
              <a:rPr b="1" sz="1800">
                <a:solidFill>
                  <a:srgbClr val="757575"/>
                </a:solidFill>
                <a:latin typeface="+mn-lt"/>
              </a:rPr>
              <a:t>Estimación da porcentaxe de custes de calefacción por infiltracións no edificio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EA9999"/>
              </a:solidFill>
            </c:spPr>
          </c:dPt>
          <c:dPt>
            <c:idx val="1"/>
            <c:spPr>
              <a:solidFill>
                <a:srgbClr val="B6D7A8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Resultados!$G$7:$G$8</c:f>
            </c:strRef>
          </c:cat>
          <c:val>
            <c:numRef>
              <c:f>Resultados!$H$7:$H$8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layout>
        <c:manualLayout>
          <c:xMode val="edge"/>
          <c:yMode val="edge"/>
          <c:x val="0.7349176470588236"/>
          <c:y val="0.42735849056603775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152400</xdr:colOff>
      <xdr:row>8</xdr:row>
      <xdr:rowOff>95250</xdr:rowOff>
    </xdr:from>
    <xdr:ext cx="42672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63"/>
    <col customWidth="1" min="2" max="2" width="12.88"/>
    <col customWidth="1" min="3" max="3" width="17.5"/>
    <col customWidth="1" min="4" max="4" width="16.75"/>
    <col customWidth="1" min="5" max="5" width="15.25"/>
    <col customWidth="1" min="6" max="7" width="17.38"/>
    <col customWidth="1" min="8" max="8" width="28.5"/>
    <col customWidth="1" min="9" max="9" width="15.25"/>
    <col customWidth="1" min="10" max="11" width="13.5"/>
    <col customWidth="1" min="12" max="13" width="20.0"/>
    <col customWidth="1" min="21" max="21" width="39.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3"/>
      <c r="B2" s="3"/>
      <c r="C2" s="3"/>
      <c r="D2" s="3"/>
      <c r="E2" s="3"/>
      <c r="F2" s="3"/>
      <c r="G2" s="3"/>
    </row>
    <row r="3">
      <c r="A3" s="4"/>
      <c r="B3" s="5"/>
      <c r="C3" s="6"/>
      <c r="D3" s="6"/>
      <c r="E3" s="5"/>
      <c r="F3" s="5"/>
      <c r="G3" s="5"/>
    </row>
    <row r="4">
      <c r="A4" s="7"/>
      <c r="B4" s="8"/>
      <c r="C4" s="9"/>
      <c r="D4" s="9"/>
      <c r="E4" s="8"/>
      <c r="F4" s="10"/>
      <c r="G4" s="10"/>
      <c r="W4" s="11" t="s">
        <v>7</v>
      </c>
    </row>
    <row r="5">
      <c r="A5" s="4"/>
      <c r="B5" s="5"/>
      <c r="C5" s="6"/>
      <c r="D5" s="6"/>
      <c r="E5" s="5"/>
      <c r="F5" s="5"/>
      <c r="G5" s="5"/>
      <c r="H5" s="12"/>
      <c r="J5" s="12"/>
    </row>
    <row r="6">
      <c r="A6" s="7"/>
      <c r="B6" s="8"/>
      <c r="C6" s="9"/>
      <c r="D6" s="9"/>
      <c r="E6" s="8"/>
      <c r="F6" s="10"/>
      <c r="G6" s="10"/>
      <c r="H6" s="12"/>
      <c r="I6" s="12"/>
      <c r="J6" s="12"/>
    </row>
    <row r="7">
      <c r="A7" s="4"/>
      <c r="B7" s="5"/>
      <c r="C7" s="6"/>
      <c r="D7" s="6"/>
      <c r="E7" s="5"/>
      <c r="F7" s="5"/>
      <c r="G7" s="5"/>
      <c r="H7" s="12"/>
      <c r="I7" s="12"/>
      <c r="J7" s="12"/>
    </row>
    <row r="8">
      <c r="A8" s="7"/>
      <c r="B8" s="8"/>
      <c r="C8" s="9"/>
      <c r="D8" s="9"/>
      <c r="E8" s="8"/>
      <c r="F8" s="10"/>
      <c r="G8" s="10"/>
      <c r="H8" s="12"/>
      <c r="I8" s="12"/>
      <c r="J8" s="12"/>
    </row>
    <row r="9">
      <c r="A9" s="4"/>
      <c r="B9" s="5"/>
      <c r="C9" s="6"/>
      <c r="D9" s="6"/>
      <c r="E9" s="5"/>
      <c r="F9" s="5"/>
      <c r="G9" s="5"/>
    </row>
    <row r="10">
      <c r="A10" s="7"/>
      <c r="B10" s="8"/>
      <c r="C10" s="9"/>
      <c r="D10" s="9"/>
      <c r="E10" s="8"/>
      <c r="F10" s="10"/>
      <c r="G10" s="10"/>
    </row>
    <row r="11">
      <c r="A11" s="4"/>
      <c r="B11" s="13"/>
      <c r="C11" s="6"/>
      <c r="D11" s="6"/>
      <c r="E11" s="5"/>
      <c r="F11" s="5"/>
      <c r="G11" s="5"/>
    </row>
    <row r="12">
      <c r="A12" s="7"/>
      <c r="B12" s="14"/>
      <c r="C12" s="9"/>
      <c r="D12" s="9"/>
      <c r="E12" s="8"/>
      <c r="F12" s="10"/>
      <c r="G12" s="10"/>
    </row>
    <row r="13">
      <c r="A13" s="4"/>
      <c r="B13" s="13"/>
      <c r="C13" s="6"/>
      <c r="D13" s="6"/>
      <c r="E13" s="5"/>
      <c r="F13" s="5"/>
      <c r="G13" s="5"/>
    </row>
    <row r="14">
      <c r="A14" s="7"/>
      <c r="B14" s="14"/>
      <c r="C14" s="9"/>
      <c r="D14" s="9"/>
      <c r="E14" s="8"/>
      <c r="F14" s="10"/>
      <c r="G14" s="10"/>
    </row>
    <row r="15">
      <c r="A15" s="4"/>
      <c r="B15" s="13"/>
      <c r="C15" s="6"/>
      <c r="D15" s="6"/>
      <c r="E15" s="5"/>
      <c r="F15" s="5"/>
      <c r="G15" s="5"/>
    </row>
    <row r="16">
      <c r="A16" s="7"/>
      <c r="B16" s="14"/>
      <c r="C16" s="9"/>
      <c r="D16" s="9"/>
      <c r="E16" s="8"/>
      <c r="F16" s="10"/>
      <c r="G16" s="10"/>
    </row>
    <row r="17">
      <c r="A17" s="4"/>
      <c r="B17" s="13"/>
      <c r="C17" s="6"/>
      <c r="D17" s="6"/>
      <c r="E17" s="5"/>
      <c r="F17" s="5"/>
      <c r="G17" s="5"/>
    </row>
    <row r="18">
      <c r="A18" s="7"/>
      <c r="B18" s="14"/>
      <c r="C18" s="9"/>
      <c r="D18" s="9"/>
      <c r="E18" s="8"/>
      <c r="F18" s="10"/>
      <c r="G18" s="10"/>
    </row>
    <row r="19">
      <c r="A19" s="4"/>
      <c r="B19" s="13"/>
      <c r="C19" s="6"/>
      <c r="D19" s="6"/>
      <c r="E19" s="5"/>
      <c r="F19" s="5"/>
      <c r="G19" s="5"/>
    </row>
    <row r="20">
      <c r="A20" s="7"/>
      <c r="B20" s="14"/>
      <c r="C20" s="9"/>
      <c r="D20" s="9"/>
      <c r="E20" s="8"/>
      <c r="F20" s="10"/>
      <c r="G20" s="10"/>
    </row>
    <row r="21">
      <c r="A21" s="4"/>
      <c r="B21" s="13"/>
      <c r="C21" s="6"/>
      <c r="D21" s="6"/>
      <c r="E21" s="5"/>
      <c r="F21" s="5"/>
      <c r="G21" s="5"/>
    </row>
    <row r="22">
      <c r="A22" s="7"/>
      <c r="B22" s="14"/>
      <c r="C22" s="9"/>
      <c r="D22" s="9"/>
      <c r="E22" s="8"/>
      <c r="F22" s="10"/>
      <c r="G22" s="10"/>
    </row>
    <row r="23">
      <c r="A23" s="4"/>
      <c r="B23" s="13"/>
      <c r="C23" s="6"/>
      <c r="D23" s="6"/>
      <c r="E23" s="5"/>
      <c r="F23" s="5"/>
      <c r="G23" s="5"/>
    </row>
    <row r="24">
      <c r="A24" s="7"/>
      <c r="B24" s="14"/>
      <c r="C24" s="9"/>
      <c r="D24" s="9"/>
      <c r="E24" s="8"/>
      <c r="F24" s="10"/>
      <c r="G24" s="10"/>
    </row>
    <row r="25">
      <c r="A25" s="4"/>
      <c r="B25" s="13"/>
      <c r="C25" s="6"/>
      <c r="D25" s="6"/>
      <c r="E25" s="5"/>
      <c r="F25" s="5"/>
      <c r="G25" s="5"/>
    </row>
    <row r="26">
      <c r="A26" s="7"/>
      <c r="B26" s="14"/>
      <c r="C26" s="9"/>
      <c r="D26" s="9"/>
      <c r="E26" s="8"/>
      <c r="F26" s="10"/>
      <c r="G26" s="10"/>
    </row>
    <row r="27">
      <c r="A27" s="4"/>
      <c r="B27" s="13"/>
      <c r="C27" s="6"/>
      <c r="D27" s="6"/>
      <c r="E27" s="5"/>
      <c r="F27" s="5"/>
      <c r="G27" s="5"/>
    </row>
    <row r="28">
      <c r="A28" s="7"/>
      <c r="B28" s="14"/>
      <c r="C28" s="9"/>
      <c r="D28" s="9"/>
      <c r="E28" s="8"/>
      <c r="F28" s="10"/>
      <c r="G28" s="10"/>
    </row>
    <row r="29">
      <c r="A29" s="4"/>
      <c r="B29" s="13"/>
      <c r="C29" s="6"/>
      <c r="D29" s="6"/>
      <c r="E29" s="5"/>
      <c r="F29" s="5"/>
      <c r="G29" s="5"/>
    </row>
    <row r="30">
      <c r="A30" s="7"/>
      <c r="B30" s="14"/>
      <c r="C30" s="9"/>
      <c r="D30" s="9"/>
      <c r="E30" s="8"/>
      <c r="F30" s="10"/>
      <c r="G30" s="10"/>
    </row>
    <row r="31">
      <c r="A31" s="4"/>
      <c r="B31" s="13"/>
      <c r="C31" s="6"/>
      <c r="D31" s="6"/>
      <c r="E31" s="5"/>
      <c r="F31" s="5"/>
      <c r="G31" s="5"/>
    </row>
    <row r="32">
      <c r="A32" s="7"/>
      <c r="B32" s="14"/>
      <c r="C32" s="9"/>
      <c r="D32" s="9"/>
      <c r="E32" s="8"/>
      <c r="F32" s="10"/>
      <c r="G32" s="10"/>
    </row>
  </sheetData>
  <mergeCells count="7">
    <mergeCell ref="A1:A2"/>
    <mergeCell ref="B1:B2"/>
    <mergeCell ref="C1:C2"/>
    <mergeCell ref="D1:D2"/>
    <mergeCell ref="E1:E2"/>
    <mergeCell ref="F1:F2"/>
    <mergeCell ref="G1:G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63"/>
    <col customWidth="1" min="2" max="2" width="17.75"/>
    <col customWidth="1" min="3" max="3" width="17.13"/>
    <col customWidth="1" min="4" max="4" width="16.88"/>
    <col customWidth="1" min="5" max="5" width="22.88"/>
    <col customWidth="1" min="7" max="7" width="55.75"/>
  </cols>
  <sheetData>
    <row r="1">
      <c r="A1" s="1" t="s">
        <v>0</v>
      </c>
      <c r="B1" s="1" t="s">
        <v>8</v>
      </c>
      <c r="C1" s="1" t="s">
        <v>9</v>
      </c>
      <c r="D1" s="1" t="s">
        <v>10</v>
      </c>
      <c r="E1" s="1" t="s">
        <v>11</v>
      </c>
      <c r="G1" s="15" t="s">
        <v>12</v>
      </c>
      <c r="H1" s="16"/>
    </row>
    <row r="2" ht="15.75" customHeight="1">
      <c r="A2" s="3"/>
      <c r="B2" s="3"/>
      <c r="C2" s="3"/>
      <c r="D2" s="3"/>
      <c r="E2" s="3"/>
      <c r="G2" s="17" t="s">
        <v>8</v>
      </c>
      <c r="H2" s="18">
        <f>IF(SUM('Ensaios Infiltracións'!B3:B300)=0,0,SUMPRODUCT(Resultados!B3:B300,'Ensaios Infiltracións'!B3:B300)/SUM('Ensaios Infiltracións'!B3:B300)*Constantes!B11)</f>
        <v>0</v>
      </c>
    </row>
    <row r="3">
      <c r="A3" s="4" t="str">
        <f>'Ensaios Infiltracións'!A3</f>
        <v/>
      </c>
      <c r="B3" s="13">
        <f>IF('Ensaios Infiltracións'!G3&gt;0,'Ensaios Infiltracións'!B3/'Ensaios Infiltracións'!E3*('Ensaios Infiltracións'!D3-'Ensaios Infiltracións'!C3)/(Constantes!$B$2-'Ensaios Infiltracións'!C3),0)</f>
        <v>0</v>
      </c>
      <c r="C3" s="13">
        <f>B3*Constantes!$B$3/3600*Constantes!$B$4*('Ensaios Infiltracións'!F3-'Ensaios Infiltracións'!G3)</f>
        <v>0</v>
      </c>
      <c r="D3" s="13">
        <f>C3*Constantes!$B$9</f>
        <v>0</v>
      </c>
      <c r="E3" s="13">
        <f>D3*Constantes!$B$5</f>
        <v>0</v>
      </c>
      <c r="G3" s="19" t="s">
        <v>9</v>
      </c>
      <c r="H3" s="20">
        <f>IF(SUM('Ensaios Infiltracións'!B3:B300)=0,0,SUMPRODUCT(Resultados!C3:C300,'Ensaios Infiltracións'!B3:B300)/SUM('Ensaios Infiltracións'!B3:B300)*Constantes!B11)</f>
        <v>0</v>
      </c>
    </row>
    <row r="4">
      <c r="A4" s="21" t="str">
        <f>'Ensaios Infiltracións'!A4</f>
        <v/>
      </c>
      <c r="B4" s="14">
        <f>IF('Ensaios Infiltracións'!G4&gt;0,'Ensaios Infiltracións'!B4/'Ensaios Infiltracións'!E4*('Ensaios Infiltracións'!D4-'Ensaios Infiltracións'!C4)/(Constantes!$B$2-'Ensaios Infiltracións'!C4),0)</f>
        <v>0</v>
      </c>
      <c r="C4" s="14">
        <f>B4*Constantes!$B$3/3600*Constantes!$B$4*('Ensaios Infiltracións'!F4-'Ensaios Infiltracións'!G4)</f>
        <v>0</v>
      </c>
      <c r="D4" s="14">
        <f>C4*Constantes!$B$9</f>
        <v>0</v>
      </c>
      <c r="E4" s="14">
        <f>D4*Constantes!$B$5</f>
        <v>0</v>
      </c>
      <c r="G4" s="17" t="s">
        <v>13</v>
      </c>
      <c r="H4" s="18">
        <f>H3*Constantes!B9*Constantes!B10</f>
        <v>0</v>
      </c>
    </row>
    <row r="5">
      <c r="A5" s="4" t="str">
        <f>'Ensaios Infiltracións'!A5</f>
        <v/>
      </c>
      <c r="B5" s="13">
        <f>IF('Ensaios Infiltracións'!G5&gt;0,'Ensaios Infiltracións'!B5/'Ensaios Infiltracións'!E5*('Ensaios Infiltracións'!D5-'Ensaios Infiltracións'!C5)/(Constantes!$B$2-'Ensaios Infiltracións'!C5),0)</f>
        <v>0</v>
      </c>
      <c r="C5" s="13">
        <f>B5*Constantes!$B$3/3600*Constantes!$B$4*('Ensaios Infiltracións'!F5-'Ensaios Infiltracións'!G5)</f>
        <v>0</v>
      </c>
      <c r="D5" s="13">
        <f>C5*Constantes!$B$9</f>
        <v>0</v>
      </c>
      <c r="E5" s="13">
        <f>D5*Constantes!$B$5</f>
        <v>0</v>
      </c>
      <c r="G5" s="22" t="s">
        <v>14</v>
      </c>
      <c r="H5" s="14">
        <f>H4*Constantes!B5</f>
        <v>0</v>
      </c>
    </row>
    <row r="6">
      <c r="A6" s="21" t="str">
        <f>'Ensaios Infiltracións'!A6</f>
        <v/>
      </c>
      <c r="B6" s="14">
        <f>IF('Ensaios Infiltracións'!G6&gt;0,'Ensaios Infiltracións'!B6/'Ensaios Infiltracións'!E6*('Ensaios Infiltracións'!D6-'Ensaios Infiltracións'!C6)/(Constantes!$B$2-'Ensaios Infiltracións'!C6),0)</f>
        <v>0</v>
      </c>
      <c r="C6" s="14">
        <f>B6*Constantes!$B$3/3600*Constantes!$B$4*('Ensaios Infiltracións'!F6-'Ensaios Infiltracións'!G6)</f>
        <v>0</v>
      </c>
      <c r="D6" s="14">
        <f>C6*Constantes!$B$9</f>
        <v>0</v>
      </c>
      <c r="E6" s="14">
        <f>D6*Constantes!$B$5</f>
        <v>0</v>
      </c>
      <c r="G6" s="17" t="s">
        <v>15</v>
      </c>
      <c r="H6" s="18">
        <f>H5*Constantes!B8</f>
        <v>0</v>
      </c>
    </row>
    <row r="7">
      <c r="A7" s="4" t="str">
        <f>'Ensaios Infiltracións'!A7</f>
        <v/>
      </c>
      <c r="B7" s="13">
        <f>IF('Ensaios Infiltracións'!G7&gt;0,'Ensaios Infiltracións'!B7/'Ensaios Infiltracións'!E7*('Ensaios Infiltracións'!D7-'Ensaios Infiltracións'!C7)/(Constantes!$B$2-'Ensaios Infiltracións'!C7),0)</f>
        <v>0</v>
      </c>
      <c r="C7" s="13">
        <f>B7*Constantes!$B$3/3600*Constantes!$B$4*('Ensaios Infiltracións'!F7-'Ensaios Infiltracións'!G7)</f>
        <v>0</v>
      </c>
      <c r="D7" s="13">
        <f>C7*Constantes!$B$9</f>
        <v>0</v>
      </c>
      <c r="E7" s="13">
        <f>D7*Constantes!$B$5</f>
        <v>0</v>
      </c>
      <c r="G7" s="22" t="s">
        <v>16</v>
      </c>
      <c r="H7" s="23">
        <f>IF(H4&gt;0,H4/Constantes!B6*Constantes!B8/Constantes!B7,0)</f>
        <v>0</v>
      </c>
    </row>
    <row r="8">
      <c r="A8" s="21" t="str">
        <f>'Ensaios Infiltracións'!A8</f>
        <v/>
      </c>
      <c r="B8" s="24">
        <f>IF('Ensaios Infiltracións'!G8&gt;0,'Ensaios Infiltracións'!B8/'Ensaios Infiltracións'!E8*('Ensaios Infiltracións'!D8-'Ensaios Infiltracións'!C8)/(Constantes!$B$2-'Ensaios Infiltracións'!C8),0)</f>
        <v>0</v>
      </c>
      <c r="C8" s="14">
        <f>B8*Constantes!$B$3/3600*Constantes!$B$4*('Ensaios Infiltracións'!F8-'Ensaios Infiltracións'!G8)</f>
        <v>0</v>
      </c>
      <c r="D8" s="14">
        <f>C8*Constantes!$B$9</f>
        <v>0</v>
      </c>
      <c r="E8" s="14">
        <f>D8*Constantes!$B$5</f>
        <v>0</v>
      </c>
      <c r="G8" s="25" t="s">
        <v>17</v>
      </c>
      <c r="H8" s="26">
        <f>1-H7</f>
        <v>1</v>
      </c>
    </row>
    <row r="9">
      <c r="A9" s="4" t="str">
        <f>'Ensaios Infiltracións'!A9</f>
        <v/>
      </c>
      <c r="B9" s="13">
        <f>IF('Ensaios Infiltracións'!G9&gt;0,'Ensaios Infiltracións'!B9/'Ensaios Infiltracións'!E9*('Ensaios Infiltracións'!D9-'Ensaios Infiltracións'!C9)/(Constantes!$B$2-'Ensaios Infiltracións'!C9),0)</f>
        <v>0</v>
      </c>
      <c r="C9" s="13">
        <f>B9*Constantes!$B$3/3600*Constantes!$B$4*('Ensaios Infiltracións'!F9-'Ensaios Infiltracións'!G9)</f>
        <v>0</v>
      </c>
      <c r="D9" s="13">
        <f>C9*Constantes!$B$9</f>
        <v>0</v>
      </c>
      <c r="E9" s="13">
        <f>D9*Constantes!$B$5</f>
        <v>0</v>
      </c>
      <c r="G9" s="27"/>
      <c r="H9" s="28"/>
    </row>
    <row r="10">
      <c r="A10" s="21" t="str">
        <f>'Ensaios Infiltracións'!A10</f>
        <v/>
      </c>
      <c r="B10" s="24">
        <f>IF('Ensaios Infiltracións'!G10&gt;0,'Ensaios Infiltracións'!B10/'Ensaios Infiltracións'!E10*('Ensaios Infiltracións'!D10-'Ensaios Infiltracións'!C10)/(Constantes!$B$2-'Ensaios Infiltracións'!C10),0)</f>
        <v>0</v>
      </c>
      <c r="C10" s="14">
        <f>B10*Constantes!$B$3/3600*Constantes!$B$4*('Ensaios Infiltracións'!F10-'Ensaios Infiltracións'!G10)</f>
        <v>0</v>
      </c>
      <c r="D10" s="14">
        <f>C10*Constantes!$B$9</f>
        <v>0</v>
      </c>
      <c r="E10" s="14">
        <f>D10*Constantes!$B$5</f>
        <v>0</v>
      </c>
      <c r="G10" s="29"/>
      <c r="H10" s="30"/>
    </row>
    <row r="11">
      <c r="A11" s="4" t="str">
        <f>'Ensaios Infiltracións'!A11</f>
        <v/>
      </c>
      <c r="B11" s="13">
        <f>IF('Ensaios Infiltracións'!G11&gt;0,'Ensaios Infiltracións'!B11/'Ensaios Infiltracións'!E11*('Ensaios Infiltracións'!D11-'Ensaios Infiltracións'!C11)/(Constantes!$B$2-'Ensaios Infiltracións'!C11),0)</f>
        <v>0</v>
      </c>
      <c r="C11" s="13">
        <f>B11*Constantes!$B$3/3600*Constantes!$B$4*('Ensaios Infiltracións'!F11-'Ensaios Infiltracións'!G11)</f>
        <v>0</v>
      </c>
      <c r="D11" s="13">
        <f>C11*Constantes!$B$9</f>
        <v>0</v>
      </c>
      <c r="E11" s="13">
        <f>D11*Constantes!$B$5</f>
        <v>0</v>
      </c>
    </row>
    <row r="12">
      <c r="A12" s="21" t="str">
        <f>'Ensaios Infiltracións'!A12</f>
        <v/>
      </c>
      <c r="B12" s="24">
        <f>IF('Ensaios Infiltracións'!G12&gt;0,'Ensaios Infiltracións'!B12/'Ensaios Infiltracións'!E12*('Ensaios Infiltracións'!D12-'Ensaios Infiltracións'!C12)/(Constantes!$B$2-'Ensaios Infiltracións'!C12),0)</f>
        <v>0</v>
      </c>
      <c r="C12" s="14">
        <f>B12*Constantes!$B$3/3600*Constantes!$B$4*('Ensaios Infiltracións'!F12-'Ensaios Infiltracións'!G12)</f>
        <v>0</v>
      </c>
      <c r="D12" s="14">
        <f>C12*Constantes!$B$9</f>
        <v>0</v>
      </c>
      <c r="E12" s="14">
        <f>D12*Constantes!$B$5</f>
        <v>0</v>
      </c>
    </row>
    <row r="13">
      <c r="A13" s="4" t="str">
        <f>'Ensaios Infiltracións'!A13</f>
        <v/>
      </c>
      <c r="B13" s="13">
        <f>IF('Ensaios Infiltracións'!G13&gt;0,'Ensaios Infiltracións'!B13/'Ensaios Infiltracións'!E13*('Ensaios Infiltracións'!D13-'Ensaios Infiltracións'!C13)/(Constantes!$B$2-'Ensaios Infiltracións'!C13),0)</f>
        <v>0</v>
      </c>
      <c r="C13" s="13">
        <f>B13*Constantes!$B$3/3600*Constantes!$B$4*('Ensaios Infiltracións'!F13-'Ensaios Infiltracións'!G13)</f>
        <v>0</v>
      </c>
      <c r="D13" s="13">
        <f>C13*Constantes!$B$9</f>
        <v>0</v>
      </c>
      <c r="E13" s="13">
        <f>D13*Constantes!$B$5</f>
        <v>0</v>
      </c>
    </row>
    <row r="14">
      <c r="A14" s="21" t="str">
        <f>'Ensaios Infiltracións'!A14</f>
        <v/>
      </c>
      <c r="B14" s="24">
        <f>IF('Ensaios Infiltracións'!G14&gt;0,'Ensaios Infiltracións'!B14/'Ensaios Infiltracións'!E14*('Ensaios Infiltracións'!D14-'Ensaios Infiltracións'!C14)/(Constantes!$B$2-'Ensaios Infiltracións'!C14),0)</f>
        <v>0</v>
      </c>
      <c r="C14" s="14">
        <f>B14*Constantes!$B$3/3600*Constantes!$B$4*('Ensaios Infiltracións'!F14-'Ensaios Infiltracións'!G14)</f>
        <v>0</v>
      </c>
      <c r="D14" s="14">
        <f>C14*Constantes!$B$9</f>
        <v>0</v>
      </c>
      <c r="E14" s="14">
        <f>D14*Constantes!$B$5</f>
        <v>0</v>
      </c>
    </row>
    <row r="15">
      <c r="A15" s="4" t="str">
        <f>'Ensaios Infiltracións'!A15</f>
        <v/>
      </c>
      <c r="B15" s="13">
        <f>IF('Ensaios Infiltracións'!G15&gt;0,'Ensaios Infiltracións'!B15/'Ensaios Infiltracións'!E15*('Ensaios Infiltracións'!D15-'Ensaios Infiltracións'!C15)/(Constantes!$B$2-'Ensaios Infiltracións'!C15),0)</f>
        <v>0</v>
      </c>
      <c r="C15" s="13">
        <f>B15*Constantes!$B$3/3600*Constantes!$B$4*('Ensaios Infiltracións'!F15-'Ensaios Infiltracións'!G15)</f>
        <v>0</v>
      </c>
      <c r="D15" s="13">
        <f>C15*Constantes!$B$9</f>
        <v>0</v>
      </c>
      <c r="E15" s="13">
        <f>D15*Constantes!$B$5</f>
        <v>0</v>
      </c>
    </row>
    <row r="16">
      <c r="A16" s="21" t="str">
        <f>'Ensaios Infiltracións'!A16</f>
        <v/>
      </c>
      <c r="B16" s="24">
        <f>IF('Ensaios Infiltracións'!G16&gt;0,'Ensaios Infiltracións'!B16/'Ensaios Infiltracións'!E16*('Ensaios Infiltracións'!D16-'Ensaios Infiltracións'!C16)/(Constantes!$B$2-'Ensaios Infiltracións'!C16),0)</f>
        <v>0</v>
      </c>
      <c r="C16" s="14">
        <f>B16*Constantes!$B$3/3600*Constantes!$B$4*('Ensaios Infiltracións'!F16-'Ensaios Infiltracións'!G16)</f>
        <v>0</v>
      </c>
      <c r="D16" s="14">
        <f>C16*Constantes!$B$9</f>
        <v>0</v>
      </c>
      <c r="E16" s="14">
        <f>D16*Constantes!$B$5</f>
        <v>0</v>
      </c>
    </row>
    <row r="17">
      <c r="A17" s="4" t="str">
        <f>'Ensaios Infiltracións'!A17</f>
        <v/>
      </c>
      <c r="B17" s="13">
        <f>IF('Ensaios Infiltracións'!G17&gt;0,'Ensaios Infiltracións'!B17/'Ensaios Infiltracións'!E17*('Ensaios Infiltracións'!D17-'Ensaios Infiltracións'!C17)/(Constantes!$B$2-'Ensaios Infiltracións'!C17),0)</f>
        <v>0</v>
      </c>
      <c r="C17" s="13">
        <f>B17*Constantes!$B$3/3600*Constantes!$B$4*('Ensaios Infiltracións'!F17-'Ensaios Infiltracións'!G17)</f>
        <v>0</v>
      </c>
      <c r="D17" s="13">
        <f>C17*Constantes!$B$9</f>
        <v>0</v>
      </c>
      <c r="E17" s="13">
        <f>D17*Constantes!$B$5</f>
        <v>0</v>
      </c>
    </row>
    <row r="18">
      <c r="A18" s="21" t="str">
        <f>'Ensaios Infiltracións'!A18</f>
        <v/>
      </c>
      <c r="B18" s="24">
        <f>IF('Ensaios Infiltracións'!G18&gt;0,'Ensaios Infiltracións'!B18/'Ensaios Infiltracións'!E18*('Ensaios Infiltracións'!D18-'Ensaios Infiltracións'!C18)/(Constantes!$B$2-'Ensaios Infiltracións'!C18),0)</f>
        <v>0</v>
      </c>
      <c r="C18" s="14">
        <f>B18*Constantes!$B$3/3600*Constantes!$B$4*('Ensaios Infiltracións'!F18-'Ensaios Infiltracións'!G18)</f>
        <v>0</v>
      </c>
      <c r="D18" s="14">
        <f>C18*Constantes!$B$9</f>
        <v>0</v>
      </c>
      <c r="E18" s="14">
        <f>D18*Constantes!$B$5</f>
        <v>0</v>
      </c>
    </row>
    <row r="19">
      <c r="A19" s="4" t="str">
        <f>'Ensaios Infiltracións'!A19</f>
        <v/>
      </c>
      <c r="B19" s="13">
        <f>IF('Ensaios Infiltracións'!G19&gt;0,'Ensaios Infiltracións'!B19/'Ensaios Infiltracións'!E19*('Ensaios Infiltracións'!D19-'Ensaios Infiltracións'!C19)/(Constantes!$B$2-'Ensaios Infiltracións'!C19),0)</f>
        <v>0</v>
      </c>
      <c r="C19" s="13">
        <f>B19*Constantes!$B$3/3600*Constantes!$B$4*('Ensaios Infiltracións'!F19-'Ensaios Infiltracións'!G19)</f>
        <v>0</v>
      </c>
      <c r="D19" s="13">
        <f>C19*Constantes!$B$9</f>
        <v>0</v>
      </c>
      <c r="E19" s="13">
        <f>D19*Constantes!$B$5</f>
        <v>0</v>
      </c>
    </row>
    <row r="20">
      <c r="A20" s="21" t="str">
        <f>'Ensaios Infiltracións'!A20</f>
        <v/>
      </c>
      <c r="B20" s="24">
        <f>IF('Ensaios Infiltracións'!G20&gt;0,'Ensaios Infiltracións'!B20/'Ensaios Infiltracións'!E20*('Ensaios Infiltracións'!D20-'Ensaios Infiltracións'!C20)/(Constantes!$B$2-'Ensaios Infiltracións'!C20),0)</f>
        <v>0</v>
      </c>
      <c r="C20" s="14">
        <f>B20*Constantes!$B$3/3600*Constantes!$B$4*('Ensaios Infiltracións'!F20-'Ensaios Infiltracións'!G20)</f>
        <v>0</v>
      </c>
      <c r="D20" s="14">
        <f>C20*Constantes!$B$9</f>
        <v>0</v>
      </c>
      <c r="E20" s="14">
        <f>D20*Constantes!$B$5</f>
        <v>0</v>
      </c>
    </row>
    <row r="21">
      <c r="A21" s="4" t="str">
        <f>'Ensaios Infiltracións'!A21</f>
        <v/>
      </c>
      <c r="B21" s="13">
        <f>IF('Ensaios Infiltracións'!G21&gt;0,'Ensaios Infiltracións'!B21/'Ensaios Infiltracións'!E21*('Ensaios Infiltracións'!D21-'Ensaios Infiltracións'!C21)/(Constantes!$B$2-'Ensaios Infiltracións'!C21),0)</f>
        <v>0</v>
      </c>
      <c r="C21" s="13">
        <f>B21*Constantes!$B$3/3600*Constantes!$B$4*('Ensaios Infiltracións'!F21-'Ensaios Infiltracións'!G21)</f>
        <v>0</v>
      </c>
      <c r="D21" s="13">
        <f>C21*Constantes!$B$9</f>
        <v>0</v>
      </c>
      <c r="E21" s="13">
        <f>D21*Constantes!$B$5</f>
        <v>0</v>
      </c>
    </row>
    <row r="22">
      <c r="A22" s="21" t="str">
        <f>'Ensaios Infiltracións'!A22</f>
        <v/>
      </c>
      <c r="B22" s="24">
        <f>IF('Ensaios Infiltracións'!G22&gt;0,'Ensaios Infiltracións'!B22/'Ensaios Infiltracións'!E22*('Ensaios Infiltracións'!D22-'Ensaios Infiltracións'!C22)/(Constantes!$B$2-'Ensaios Infiltracións'!C22),0)</f>
        <v>0</v>
      </c>
      <c r="C22" s="14">
        <f>B22*Constantes!$B$3/3600*Constantes!$B$4*('Ensaios Infiltracións'!F22-'Ensaios Infiltracións'!G22)</f>
        <v>0</v>
      </c>
      <c r="D22" s="14">
        <f>C22*Constantes!$B$9</f>
        <v>0</v>
      </c>
      <c r="E22" s="14">
        <f>D22*Constantes!$B$5</f>
        <v>0</v>
      </c>
    </row>
    <row r="23">
      <c r="A23" s="4" t="str">
        <f>'Ensaios Infiltracións'!A23</f>
        <v/>
      </c>
      <c r="B23" s="13">
        <f>IF('Ensaios Infiltracións'!G23&gt;0,'Ensaios Infiltracións'!B23/'Ensaios Infiltracións'!E23*('Ensaios Infiltracións'!D23-'Ensaios Infiltracións'!C23)/(Constantes!$B$2-'Ensaios Infiltracións'!C23),0)</f>
        <v>0</v>
      </c>
      <c r="C23" s="13">
        <f>B23*Constantes!$B$3/3600*Constantes!$B$4*('Ensaios Infiltracións'!F23-'Ensaios Infiltracións'!G23)</f>
        <v>0</v>
      </c>
      <c r="D23" s="13">
        <f>C23*Constantes!$B$9</f>
        <v>0</v>
      </c>
      <c r="E23" s="13">
        <f>D23*Constantes!$B$5</f>
        <v>0</v>
      </c>
    </row>
    <row r="24">
      <c r="A24" s="21" t="str">
        <f>'Ensaios Infiltracións'!A24</f>
        <v/>
      </c>
      <c r="B24" s="24">
        <f>IF('Ensaios Infiltracións'!G24&gt;0,'Ensaios Infiltracións'!B24/'Ensaios Infiltracións'!E24*('Ensaios Infiltracións'!D24-'Ensaios Infiltracións'!C24)/(Constantes!$B$2-'Ensaios Infiltracións'!C24),0)</f>
        <v>0</v>
      </c>
      <c r="C24" s="14">
        <f>B24*Constantes!$B$3/3600*Constantes!$B$4*('Ensaios Infiltracións'!F24-'Ensaios Infiltracións'!G24)</f>
        <v>0</v>
      </c>
      <c r="D24" s="14">
        <f>C24*Constantes!$B$9</f>
        <v>0</v>
      </c>
      <c r="E24" s="14">
        <f>D24*Constantes!$B$5</f>
        <v>0</v>
      </c>
    </row>
    <row r="25">
      <c r="A25" s="4" t="str">
        <f>'Ensaios Infiltracións'!A25</f>
        <v/>
      </c>
      <c r="B25" s="13">
        <f>IF('Ensaios Infiltracións'!G25&gt;0,'Ensaios Infiltracións'!B25/'Ensaios Infiltracións'!E25*('Ensaios Infiltracións'!D25-'Ensaios Infiltracións'!C25)/(Constantes!$B$2-'Ensaios Infiltracións'!C25),0)</f>
        <v>0</v>
      </c>
      <c r="C25" s="13">
        <f>B25*Constantes!$B$3/3600*Constantes!$B$4*('Ensaios Infiltracións'!F25-'Ensaios Infiltracións'!G25)</f>
        <v>0</v>
      </c>
      <c r="D25" s="13">
        <f>C25*Constantes!$B$9</f>
        <v>0</v>
      </c>
      <c r="E25" s="13">
        <f>D25*Constantes!$B$5</f>
        <v>0</v>
      </c>
    </row>
    <row r="26">
      <c r="A26" s="21" t="str">
        <f>'Ensaios Infiltracións'!A26</f>
        <v/>
      </c>
      <c r="B26" s="24">
        <f>IF('Ensaios Infiltracións'!G26&gt;0,'Ensaios Infiltracións'!B26/'Ensaios Infiltracións'!E26*('Ensaios Infiltracións'!D26-'Ensaios Infiltracións'!C26)/(Constantes!$B$2-'Ensaios Infiltracións'!C26),0)</f>
        <v>0</v>
      </c>
      <c r="C26" s="14">
        <f>B26*Constantes!$B$3/3600*Constantes!$B$4*('Ensaios Infiltracións'!F26-'Ensaios Infiltracións'!G26)</f>
        <v>0</v>
      </c>
      <c r="D26" s="14">
        <f>C26*Constantes!$B$9</f>
        <v>0</v>
      </c>
      <c r="E26" s="14">
        <f>D26*Constantes!$B$5</f>
        <v>0</v>
      </c>
    </row>
    <row r="27">
      <c r="A27" s="4" t="str">
        <f>'Ensaios Infiltracións'!A27</f>
        <v/>
      </c>
      <c r="B27" s="13">
        <f>IF('Ensaios Infiltracións'!G27&gt;0,'Ensaios Infiltracións'!B27/'Ensaios Infiltracións'!E27*('Ensaios Infiltracións'!D27-'Ensaios Infiltracións'!C27)/(Constantes!$B$2-'Ensaios Infiltracións'!C27),0)</f>
        <v>0</v>
      </c>
      <c r="C27" s="13">
        <f>B27*Constantes!$B$3/3600*Constantes!$B$4*('Ensaios Infiltracións'!F27-'Ensaios Infiltracións'!G27)</f>
        <v>0</v>
      </c>
      <c r="D27" s="13">
        <f>C27*Constantes!$B$9</f>
        <v>0</v>
      </c>
      <c r="E27" s="13">
        <f>D27*Constantes!$B$5</f>
        <v>0</v>
      </c>
    </row>
    <row r="28">
      <c r="A28" s="21" t="str">
        <f>'Ensaios Infiltracións'!A28</f>
        <v/>
      </c>
      <c r="B28" s="24">
        <f>IF('Ensaios Infiltracións'!G28&gt;0,'Ensaios Infiltracións'!B28/'Ensaios Infiltracións'!E28*('Ensaios Infiltracións'!D28-'Ensaios Infiltracións'!C28)/(Constantes!$B$2-'Ensaios Infiltracións'!C28),0)</f>
        <v>0</v>
      </c>
      <c r="C28" s="14">
        <f>B28*Constantes!$B$3/3600*Constantes!$B$4*('Ensaios Infiltracións'!F28-'Ensaios Infiltracións'!G28)</f>
        <v>0</v>
      </c>
      <c r="D28" s="14">
        <f>C28*Constantes!$B$9</f>
        <v>0</v>
      </c>
      <c r="E28" s="14">
        <f>D28*Constantes!$B$5</f>
        <v>0</v>
      </c>
    </row>
    <row r="29">
      <c r="A29" s="4" t="str">
        <f>'Ensaios Infiltracións'!A29</f>
        <v/>
      </c>
      <c r="B29" s="13">
        <f>IF('Ensaios Infiltracións'!G29&gt;0,'Ensaios Infiltracións'!B29/'Ensaios Infiltracións'!E29*('Ensaios Infiltracións'!D29-'Ensaios Infiltracións'!C29)/(Constantes!$B$2-'Ensaios Infiltracións'!C29),0)</f>
        <v>0</v>
      </c>
      <c r="C29" s="13">
        <f>B29*Constantes!$B$3/3600*Constantes!$B$4*('Ensaios Infiltracións'!F29-'Ensaios Infiltracións'!G29)</f>
        <v>0</v>
      </c>
      <c r="D29" s="13">
        <f>C29*Constantes!$B$9</f>
        <v>0</v>
      </c>
      <c r="E29" s="13">
        <f>D29*Constantes!$B$5</f>
        <v>0</v>
      </c>
    </row>
    <row r="30">
      <c r="A30" s="21" t="str">
        <f>'Ensaios Infiltracións'!A30</f>
        <v/>
      </c>
      <c r="B30" s="24">
        <f>IF('Ensaios Infiltracións'!G30&gt;0,'Ensaios Infiltracións'!B30/'Ensaios Infiltracións'!E30*('Ensaios Infiltracións'!D30-'Ensaios Infiltracións'!C30)/(Constantes!$B$2-'Ensaios Infiltracións'!C30),0)</f>
        <v>0</v>
      </c>
      <c r="C30" s="14">
        <f>B30*Constantes!$B$3/3600*Constantes!$B$4*('Ensaios Infiltracións'!F30-'Ensaios Infiltracións'!G30)</f>
        <v>0</v>
      </c>
      <c r="D30" s="14">
        <f>C30*Constantes!$B$9</f>
        <v>0</v>
      </c>
      <c r="E30" s="14">
        <f>D30*Constantes!$B$5</f>
        <v>0</v>
      </c>
    </row>
    <row r="31">
      <c r="A31" s="4" t="str">
        <f>'Ensaios Infiltracións'!A31</f>
        <v/>
      </c>
      <c r="B31" s="13">
        <f>IF('Ensaios Infiltracións'!G31&gt;0,'Ensaios Infiltracións'!B31/'Ensaios Infiltracións'!E31*('Ensaios Infiltracións'!D31-'Ensaios Infiltracións'!C31)/(Constantes!$B$2-'Ensaios Infiltracións'!C31),0)</f>
        <v>0</v>
      </c>
      <c r="C31" s="13">
        <f>B31*Constantes!$B$3/3600*Constantes!$B$4*('Ensaios Infiltracións'!F31-'Ensaios Infiltracións'!G31)</f>
        <v>0</v>
      </c>
      <c r="D31" s="13">
        <f>C31*Constantes!$B$9</f>
        <v>0</v>
      </c>
      <c r="E31" s="13">
        <f>D31*Constantes!$B$5</f>
        <v>0</v>
      </c>
    </row>
    <row r="32">
      <c r="A32" s="21" t="str">
        <f>'Ensaios Infiltracións'!A32</f>
        <v/>
      </c>
      <c r="B32" s="24">
        <f>IF('Ensaios Infiltracións'!G32&gt;0,'Ensaios Infiltracións'!B32/'Ensaios Infiltracións'!E32*('Ensaios Infiltracións'!D32-'Ensaios Infiltracións'!C32)/(Constantes!$B$2-'Ensaios Infiltracións'!C32),0)</f>
        <v>0</v>
      </c>
      <c r="C32" s="14">
        <f>B32*Constantes!$B$3/3600*Constantes!$B$4*('Ensaios Infiltracións'!F32-'Ensaios Infiltracións'!G32)</f>
        <v>0</v>
      </c>
      <c r="D32" s="14">
        <f>C32*Constantes!$B$9</f>
        <v>0</v>
      </c>
      <c r="E32" s="14">
        <f>D32*Constantes!$B$5</f>
        <v>0</v>
      </c>
    </row>
  </sheetData>
  <mergeCells count="6">
    <mergeCell ref="A1:A2"/>
    <mergeCell ref="B1:B2"/>
    <mergeCell ref="C1:C2"/>
    <mergeCell ref="D1:D2"/>
    <mergeCell ref="E1:E2"/>
    <mergeCell ref="G1:H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5.88"/>
  </cols>
  <sheetData>
    <row r="1">
      <c r="A1" s="31" t="s">
        <v>18</v>
      </c>
      <c r="B1" s="16"/>
    </row>
    <row r="2">
      <c r="A2" s="32" t="s">
        <v>19</v>
      </c>
      <c r="B2" s="6">
        <v>400.0</v>
      </c>
    </row>
    <row r="3">
      <c r="A3" s="22" t="s">
        <v>20</v>
      </c>
      <c r="B3" s="8">
        <v>1.2</v>
      </c>
    </row>
    <row r="4">
      <c r="A4" s="32" t="s">
        <v>21</v>
      </c>
      <c r="B4" s="6">
        <v>1.012</v>
      </c>
    </row>
    <row r="5">
      <c r="A5" s="33" t="s">
        <v>22</v>
      </c>
      <c r="B5" s="34">
        <v>0.9</v>
      </c>
    </row>
    <row r="6">
      <c r="A6" s="32" t="s">
        <v>23</v>
      </c>
      <c r="B6" s="35">
        <v>0.9</v>
      </c>
    </row>
    <row r="7">
      <c r="A7" s="33" t="s">
        <v>24</v>
      </c>
      <c r="B7" s="36"/>
    </row>
    <row r="8">
      <c r="A8" s="32" t="s">
        <v>25</v>
      </c>
      <c r="B8" s="37">
        <v>0.2149</v>
      </c>
    </row>
    <row r="9">
      <c r="A9" s="32" t="s">
        <v>26</v>
      </c>
      <c r="B9" s="6"/>
    </row>
    <row r="10">
      <c r="A10" s="33" t="s">
        <v>27</v>
      </c>
      <c r="B10" s="38"/>
    </row>
    <row r="11">
      <c r="A11" s="32" t="s">
        <v>28</v>
      </c>
      <c r="B11" s="6"/>
    </row>
  </sheetData>
  <mergeCells count="1">
    <mergeCell ref="A1:B1"/>
  </mergeCells>
  <drawing r:id="rId1"/>
</worksheet>
</file>